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00" windowHeight="10455" activeTab="0"/>
  </bookViews>
  <sheets>
    <sheet name="Sheet1" sheetId="1" r:id="rId1"/>
    <sheet name="Sheet2" sheetId="2" r:id="rId2"/>
    <sheet name="Sheet3" sheetId="3" r:id="rId3"/>
  </sheets>
  <definedNames>
    <definedName name="_xlnm.Print_Area" localSheetId="0">'Sheet1'!$A$1:$P$27</definedName>
  </definedNames>
  <calcPr fullCalcOnLoad="1"/>
</workbook>
</file>

<file path=xl/sharedStrings.xml><?xml version="1.0" encoding="utf-8"?>
<sst xmlns="http://schemas.openxmlformats.org/spreadsheetml/2006/main" count="36" uniqueCount="21">
  <si>
    <t>Product</t>
  </si>
  <si>
    <t>A</t>
  </si>
  <si>
    <t>B</t>
  </si>
  <si>
    <t>C</t>
  </si>
  <si>
    <t>Bonus Percentage</t>
  </si>
  <si>
    <t>Surrender Charges</t>
  </si>
  <si>
    <t>Hypothetical</t>
  </si>
  <si>
    <t>Change</t>
  </si>
  <si>
    <t>in Index</t>
  </si>
  <si>
    <t>Cap</t>
  </si>
  <si>
    <t>Declared Interest Rate</t>
  </si>
  <si>
    <t>Surrender Values</t>
  </si>
  <si>
    <t>Year</t>
  </si>
  <si>
    <t>Annual Point-to-Point Product</t>
  </si>
  <si>
    <t>First Year Premium</t>
  </si>
  <si>
    <t>Accumulation Values</t>
  </si>
  <si>
    <t>15 Year Rate of Return</t>
  </si>
  <si>
    <t>Cash Flow</t>
  </si>
  <si>
    <t>Hypothetical Rate of Return:</t>
  </si>
  <si>
    <t>The above values are purely hypothetical and should be solely used to compare how different bonus rates and surrender charge schedules may affect similar fixed indexed annuity products with the same insurance company. No actual values or interest rates are guaranteed or implied. Please refer to company materials for guaranteed interest rates and other disclosures pertaining to this plan.</t>
  </si>
  <si>
    <t>Index Annuity Product Comparison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</si>
</sst>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u val="single"/>
      <sz val="12"/>
      <color indexed="8"/>
      <name val="Arial"/>
      <family val="2"/>
    </font>
    <font>
      <b/>
      <sz val="12"/>
      <color indexed="8"/>
      <name val="Arial"/>
      <family val="2"/>
    </font>
    <font>
      <sz val="2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u val="single"/>
      <sz val="12"/>
      <color theme="1"/>
      <name val="Arial"/>
      <family val="2"/>
    </font>
    <font>
      <b/>
      <sz val="12"/>
      <color theme="1"/>
      <name val="Arial"/>
      <family val="2"/>
    </font>
    <font>
      <sz val="2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0">
    <xf numFmtId="0" fontId="0" fillId="0" borderId="0" xfId="0" applyFont="1" applyAlignment="1">
      <alignment/>
    </xf>
    <xf numFmtId="0" fontId="38" fillId="0" borderId="0" xfId="0" applyFont="1" applyAlignment="1">
      <alignment/>
    </xf>
    <xf numFmtId="9" fontId="38" fillId="0" borderId="0" xfId="0" applyNumberFormat="1" applyFont="1" applyAlignment="1">
      <alignment/>
    </xf>
    <xf numFmtId="0" fontId="38" fillId="0" borderId="0" xfId="0" applyFont="1" applyAlignment="1">
      <alignment horizontal="center"/>
    </xf>
    <xf numFmtId="0" fontId="39" fillId="0" borderId="0" xfId="0" applyFont="1" applyAlignment="1">
      <alignment horizontal="center"/>
    </xf>
    <xf numFmtId="10" fontId="38" fillId="0" borderId="0" xfId="0" applyNumberFormat="1" applyFont="1" applyAlignment="1">
      <alignment/>
    </xf>
    <xf numFmtId="6" fontId="38" fillId="0" borderId="0" xfId="0" applyNumberFormat="1" applyFont="1" applyAlignment="1">
      <alignment/>
    </xf>
    <xf numFmtId="6" fontId="40" fillId="0" borderId="0" xfId="0" applyNumberFormat="1" applyFont="1" applyAlignment="1">
      <alignment/>
    </xf>
    <xf numFmtId="3" fontId="38" fillId="0" borderId="0" xfId="0" applyNumberFormat="1" applyFont="1" applyAlignment="1">
      <alignment/>
    </xf>
    <xf numFmtId="0" fontId="38" fillId="0" borderId="0" xfId="0" applyNumberFormat="1" applyFont="1" applyAlignment="1">
      <alignment/>
    </xf>
    <xf numFmtId="0" fontId="38" fillId="0" borderId="0" xfId="0" applyFont="1" applyAlignment="1">
      <alignment horizontal="right"/>
    </xf>
    <xf numFmtId="0" fontId="39" fillId="0" borderId="0" xfId="0" applyFont="1" applyAlignment="1">
      <alignment horizontal="right"/>
    </xf>
    <xf numFmtId="10" fontId="38" fillId="0" borderId="0" xfId="0" applyNumberFormat="1" applyFont="1" applyAlignment="1">
      <alignment horizontal="right"/>
    </xf>
    <xf numFmtId="0" fontId="38" fillId="0" borderId="0" xfId="0" applyFont="1" applyAlignment="1">
      <alignment horizontal="center"/>
    </xf>
    <xf numFmtId="0" fontId="0" fillId="0" borderId="0" xfId="0" applyAlignment="1">
      <alignment/>
    </xf>
    <xf numFmtId="0" fontId="40" fillId="0" borderId="0" xfId="0" applyFont="1" applyAlignment="1">
      <alignment/>
    </xf>
    <xf numFmtId="0" fontId="41" fillId="0" borderId="0" xfId="0" applyFont="1" applyAlignment="1">
      <alignment horizontal="center"/>
    </xf>
    <xf numFmtId="0" fontId="38" fillId="0" borderId="0" xfId="0" applyNumberFormat="1" applyFont="1" applyAlignment="1">
      <alignment vertical="top" wrapText="1" readingOrder="1"/>
    </xf>
    <xf numFmtId="0" fontId="0" fillId="0" borderId="0" xfId="0" applyNumberFormat="1" applyAlignment="1">
      <alignment vertical="top" wrapText="1" readingOrder="1"/>
    </xf>
    <xf numFmtId="0" fontId="38"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1"/>
  <sheetViews>
    <sheetView tabSelected="1" zoomScalePageLayoutView="0" workbookViewId="0" topLeftCell="A1">
      <selection activeCell="N24" sqref="N24"/>
    </sheetView>
  </sheetViews>
  <sheetFormatPr defaultColWidth="9.140625" defaultRowHeight="15"/>
  <cols>
    <col min="1" max="1" width="20.57421875" style="1" bestFit="1" customWidth="1"/>
    <col min="2" max="4" width="9.00390625" style="1" bestFit="1" customWidth="1"/>
    <col min="5" max="5" width="2.57421875" style="1" customWidth="1"/>
    <col min="6" max="6" width="13.57421875" style="1" bestFit="1" customWidth="1"/>
    <col min="7" max="8" width="9.140625" style="1" customWidth="1"/>
    <col min="9" max="9" width="11.57421875" style="1" bestFit="1" customWidth="1"/>
    <col min="10" max="10" width="7.57421875" style="1" customWidth="1"/>
    <col min="11" max="13" width="9.57421875" style="1" hidden="1" customWidth="1"/>
    <col min="14" max="16" width="11.140625" style="1" customWidth="1"/>
    <col min="17" max="18" width="12.28125" style="1" hidden="1" customWidth="1"/>
    <col min="19" max="19" width="12.57421875" style="1" hidden="1" customWidth="1"/>
    <col min="20" max="23" width="9.140625" style="1" customWidth="1"/>
    <col min="24" max="24" width="11.57421875" style="1" bestFit="1" customWidth="1"/>
    <col min="25" max="16384" width="9.140625" style="1" customWidth="1"/>
  </cols>
  <sheetData>
    <row r="1" spans="1:16" ht="25.5">
      <c r="A1" s="16" t="s">
        <v>20</v>
      </c>
      <c r="B1" s="16"/>
      <c r="C1" s="16"/>
      <c r="D1" s="16"/>
      <c r="E1" s="16"/>
      <c r="F1" s="16"/>
      <c r="G1" s="16"/>
      <c r="H1" s="16"/>
      <c r="I1" s="16"/>
      <c r="J1" s="16"/>
      <c r="K1" s="16"/>
      <c r="L1" s="16"/>
      <c r="M1" s="16"/>
      <c r="N1" s="14"/>
      <c r="O1" s="14"/>
      <c r="P1" s="14"/>
    </row>
    <row r="2" spans="1:16" ht="18.75" customHeight="1">
      <c r="A2" s="13" t="s">
        <v>13</v>
      </c>
      <c r="B2" s="13"/>
      <c r="C2" s="13"/>
      <c r="D2" s="13"/>
      <c r="E2" s="13"/>
      <c r="F2" s="13"/>
      <c r="G2" s="13"/>
      <c r="H2" s="13"/>
      <c r="I2" s="13"/>
      <c r="J2" s="13"/>
      <c r="K2" s="13"/>
      <c r="L2" s="13"/>
      <c r="M2" s="13"/>
      <c r="N2" s="14"/>
      <c r="O2" s="14"/>
      <c r="P2" s="14"/>
    </row>
    <row r="3" ht="15">
      <c r="J3" s="3"/>
    </row>
    <row r="4" spans="1:13" s="4" customFormat="1" ht="15.75">
      <c r="A4" s="4" t="s">
        <v>0</v>
      </c>
      <c r="B4" s="4" t="s">
        <v>1</v>
      </c>
      <c r="C4" s="4" t="s">
        <v>2</v>
      </c>
      <c r="D4" s="4" t="s">
        <v>3</v>
      </c>
      <c r="F4" s="15" t="s">
        <v>14</v>
      </c>
      <c r="G4" s="15"/>
      <c r="H4" s="1"/>
      <c r="I4" s="7">
        <v>100000</v>
      </c>
      <c r="K4" s="1"/>
      <c r="L4" s="1"/>
      <c r="M4" s="1"/>
    </row>
    <row r="5" spans="1:16" ht="15">
      <c r="A5" s="1" t="s">
        <v>4</v>
      </c>
      <c r="B5" s="2">
        <v>0</v>
      </c>
      <c r="C5" s="2">
        <v>0</v>
      </c>
      <c r="D5" s="2">
        <v>0.12</v>
      </c>
      <c r="E5" s="1" t="s">
        <v>1</v>
      </c>
      <c r="F5" s="10" t="s">
        <v>6</v>
      </c>
      <c r="K5" s="13" t="s">
        <v>6</v>
      </c>
      <c r="L5" s="13"/>
      <c r="M5" s="13"/>
      <c r="N5" s="13" t="s">
        <v>6</v>
      </c>
      <c r="O5" s="13"/>
      <c r="P5" s="13"/>
    </row>
    <row r="6" spans="1:19" ht="15">
      <c r="A6" s="1" t="s">
        <v>9</v>
      </c>
      <c r="B6" s="5">
        <v>0.094</v>
      </c>
      <c r="C6" s="5">
        <v>0.07</v>
      </c>
      <c r="D6" s="5">
        <v>0.065</v>
      </c>
      <c r="F6" s="10" t="s">
        <v>7</v>
      </c>
      <c r="G6" s="13" t="s">
        <v>10</v>
      </c>
      <c r="H6" s="13"/>
      <c r="I6" s="13"/>
      <c r="K6" s="13" t="s">
        <v>15</v>
      </c>
      <c r="L6" s="13"/>
      <c r="M6" s="13"/>
      <c r="N6" s="13" t="s">
        <v>11</v>
      </c>
      <c r="O6" s="13"/>
      <c r="P6" s="13"/>
      <c r="Q6" s="13" t="s">
        <v>17</v>
      </c>
      <c r="R6" s="13"/>
      <c r="S6" s="13"/>
    </row>
    <row r="7" spans="1:24" ht="15">
      <c r="A7" s="1" t="s">
        <v>5</v>
      </c>
      <c r="F7" s="11" t="s">
        <v>8</v>
      </c>
      <c r="G7" s="4" t="s">
        <v>1</v>
      </c>
      <c r="H7" s="4" t="s">
        <v>2</v>
      </c>
      <c r="I7" s="4" t="s">
        <v>3</v>
      </c>
      <c r="J7" s="4" t="s">
        <v>12</v>
      </c>
      <c r="K7" s="4" t="s">
        <v>1</v>
      </c>
      <c r="L7" s="4" t="s">
        <v>2</v>
      </c>
      <c r="M7" s="4" t="s">
        <v>3</v>
      </c>
      <c r="N7" s="4" t="s">
        <v>1</v>
      </c>
      <c r="O7" s="4" t="s">
        <v>2</v>
      </c>
      <c r="P7" s="4" t="s">
        <v>3</v>
      </c>
      <c r="Q7" s="4" t="s">
        <v>1</v>
      </c>
      <c r="R7" s="4" t="s">
        <v>2</v>
      </c>
      <c r="S7" s="4" t="s">
        <v>3</v>
      </c>
      <c r="X7" s="8"/>
    </row>
    <row r="8" spans="1:24" ht="15">
      <c r="A8" s="1">
        <v>1</v>
      </c>
      <c r="B8" s="5">
        <v>0.08</v>
      </c>
      <c r="C8" s="5">
        <v>0.09</v>
      </c>
      <c r="D8" s="5">
        <v>0.225</v>
      </c>
      <c r="F8" s="12">
        <v>-0.0267</v>
      </c>
      <c r="G8" s="5">
        <f>IF($F8&lt;0,0,IF($F8&gt;B$6,B$6,$F8))</f>
        <v>0</v>
      </c>
      <c r="H8" s="5">
        <f aca="true" t="shared" si="0" ref="H8:I22">IF($F8&lt;0,0,IF($F8&gt;C$6,C$6,$F8))</f>
        <v>0</v>
      </c>
      <c r="I8" s="5">
        <f t="shared" si="0"/>
        <v>0</v>
      </c>
      <c r="J8" s="3">
        <f>A8</f>
        <v>1</v>
      </c>
      <c r="K8" s="8">
        <f>$I$4*(1+B$5)*(1+G$8)</f>
        <v>100000</v>
      </c>
      <c r="L8" s="8">
        <f>$I$4*(1+C$5)*(1+H$8)</f>
        <v>100000</v>
      </c>
      <c r="M8" s="8">
        <f>$I$4*(1+D$5)*(1+I$8)</f>
        <v>112000.00000000001</v>
      </c>
      <c r="N8" s="8">
        <f>K8*(1-B8)</f>
        <v>92000</v>
      </c>
      <c r="O8" s="8">
        <f>L8*(1-C8)</f>
        <v>91000</v>
      </c>
      <c r="P8" s="8">
        <f>M8*(1-D8)</f>
        <v>86800.00000000001</v>
      </c>
      <c r="Q8" s="6">
        <f>-$I$4</f>
        <v>-100000</v>
      </c>
      <c r="R8" s="6">
        <f>-$I$4</f>
        <v>-100000</v>
      </c>
      <c r="S8" s="6">
        <f>-$I$4</f>
        <v>-100000</v>
      </c>
      <c r="X8" s="8"/>
    </row>
    <row r="9" spans="1:24" ht="15">
      <c r="A9" s="1">
        <f>A8+1</f>
        <v>2</v>
      </c>
      <c r="B9" s="5">
        <v>0.07</v>
      </c>
      <c r="C9" s="5">
        <v>0.08</v>
      </c>
      <c r="D9" s="5">
        <v>0.22</v>
      </c>
      <c r="F9" s="12">
        <v>0.3632</v>
      </c>
      <c r="G9" s="5">
        <f aca="true" t="shared" si="1" ref="G9:G22">IF($F9&lt;0,0,IF($F9&gt;B$6,B$6,$F9))</f>
        <v>0.094</v>
      </c>
      <c r="H9" s="5">
        <f t="shared" si="0"/>
        <v>0.07</v>
      </c>
      <c r="I9" s="5">
        <f t="shared" si="0"/>
        <v>0.065</v>
      </c>
      <c r="J9" s="3">
        <f aca="true" t="shared" si="2" ref="J9:J22">A9</f>
        <v>2</v>
      </c>
      <c r="K9" s="8">
        <f>K8*(1+G9)</f>
        <v>109400.00000000001</v>
      </c>
      <c r="L9" s="8">
        <f aca="true" t="shared" si="3" ref="L9:M22">L8*(1+H9)</f>
        <v>107000</v>
      </c>
      <c r="M9" s="8">
        <f t="shared" si="3"/>
        <v>119280.00000000001</v>
      </c>
      <c r="N9" s="8">
        <f aca="true" t="shared" si="4" ref="N9:N22">K9*(1-B9)</f>
        <v>101742</v>
      </c>
      <c r="O9" s="8">
        <f aca="true" t="shared" si="5" ref="O9:O22">L9*(1-C9)</f>
        <v>98440</v>
      </c>
      <c r="P9" s="8">
        <f aca="true" t="shared" si="6" ref="P9:P22">M9*(1-D9)</f>
        <v>93038.40000000001</v>
      </c>
      <c r="Q9" s="1">
        <v>0</v>
      </c>
      <c r="R9" s="1">
        <v>0</v>
      </c>
      <c r="S9" s="1">
        <v>0</v>
      </c>
      <c r="X9" s="8"/>
    </row>
    <row r="10" spans="1:24" ht="15">
      <c r="A10" s="1">
        <f aca="true" t="shared" si="7" ref="A10:A22">A9+1</f>
        <v>3</v>
      </c>
      <c r="B10" s="5">
        <v>0.06</v>
      </c>
      <c r="C10" s="5">
        <v>0.07</v>
      </c>
      <c r="D10" s="5">
        <v>0.22</v>
      </c>
      <c r="F10" s="12">
        <v>0.1966</v>
      </c>
      <c r="G10" s="5">
        <f t="shared" si="1"/>
        <v>0.094</v>
      </c>
      <c r="H10" s="5">
        <f t="shared" si="0"/>
        <v>0.07</v>
      </c>
      <c r="I10" s="5">
        <f t="shared" si="0"/>
        <v>0.065</v>
      </c>
      <c r="J10" s="3">
        <f t="shared" si="2"/>
        <v>3</v>
      </c>
      <c r="K10" s="8">
        <f aca="true" t="shared" si="8" ref="K10:K22">K9*(1+G10)</f>
        <v>119683.60000000002</v>
      </c>
      <c r="L10" s="8">
        <f t="shared" si="3"/>
        <v>114490</v>
      </c>
      <c r="M10" s="8">
        <f t="shared" si="3"/>
        <v>127033.20000000001</v>
      </c>
      <c r="N10" s="8">
        <f t="shared" si="4"/>
        <v>112502.58400000002</v>
      </c>
      <c r="O10" s="8">
        <f t="shared" si="5"/>
        <v>106475.7</v>
      </c>
      <c r="P10" s="8">
        <f t="shared" si="6"/>
        <v>99085.89600000001</v>
      </c>
      <c r="Q10" s="1">
        <v>0</v>
      </c>
      <c r="R10" s="1">
        <v>0</v>
      </c>
      <c r="S10" s="1">
        <v>0</v>
      </c>
      <c r="X10" s="8"/>
    </row>
    <row r="11" spans="1:24" ht="15">
      <c r="A11" s="1">
        <f t="shared" si="7"/>
        <v>4</v>
      </c>
      <c r="B11" s="5">
        <v>0.045</v>
      </c>
      <c r="C11" s="5">
        <v>0.06</v>
      </c>
      <c r="D11" s="5">
        <v>0.19</v>
      </c>
      <c r="F11" s="12">
        <v>0.0235</v>
      </c>
      <c r="G11" s="5">
        <f t="shared" si="1"/>
        <v>0.0235</v>
      </c>
      <c r="H11" s="5">
        <f t="shared" si="0"/>
        <v>0.0235</v>
      </c>
      <c r="I11" s="5">
        <f t="shared" si="0"/>
        <v>0.0235</v>
      </c>
      <c r="J11" s="3">
        <f t="shared" si="2"/>
        <v>4</v>
      </c>
      <c r="K11" s="8">
        <f t="shared" si="8"/>
        <v>122496.16460000003</v>
      </c>
      <c r="L11" s="8">
        <f t="shared" si="3"/>
        <v>117180.51500000001</v>
      </c>
      <c r="M11" s="8">
        <f t="shared" si="3"/>
        <v>130018.48020000002</v>
      </c>
      <c r="N11" s="8">
        <f t="shared" si="4"/>
        <v>116983.83719300003</v>
      </c>
      <c r="O11" s="8">
        <f t="shared" si="5"/>
        <v>110149.68410000001</v>
      </c>
      <c r="P11" s="8">
        <f t="shared" si="6"/>
        <v>105314.96896200003</v>
      </c>
      <c r="Q11" s="1">
        <v>0</v>
      </c>
      <c r="R11" s="1">
        <v>0</v>
      </c>
      <c r="S11" s="1">
        <v>0</v>
      </c>
      <c r="X11" s="8"/>
    </row>
    <row r="12" spans="1:24" ht="15">
      <c r="A12" s="1">
        <f t="shared" si="7"/>
        <v>5</v>
      </c>
      <c r="B12" s="5">
        <v>0.03</v>
      </c>
      <c r="C12" s="5">
        <v>0.05</v>
      </c>
      <c r="D12" s="5">
        <v>0.16</v>
      </c>
      <c r="F12" s="12">
        <v>-0.1525</v>
      </c>
      <c r="G12" s="5">
        <f t="shared" si="1"/>
        <v>0</v>
      </c>
      <c r="H12" s="5">
        <f t="shared" si="0"/>
        <v>0</v>
      </c>
      <c r="I12" s="5">
        <f t="shared" si="0"/>
        <v>0</v>
      </c>
      <c r="J12" s="3">
        <f t="shared" si="2"/>
        <v>5</v>
      </c>
      <c r="K12" s="8">
        <f t="shared" si="8"/>
        <v>122496.16460000003</v>
      </c>
      <c r="L12" s="8">
        <f t="shared" si="3"/>
        <v>117180.51500000001</v>
      </c>
      <c r="M12" s="8">
        <f t="shared" si="3"/>
        <v>130018.48020000002</v>
      </c>
      <c r="N12" s="8">
        <f t="shared" si="4"/>
        <v>118821.27966200003</v>
      </c>
      <c r="O12" s="8">
        <f t="shared" si="5"/>
        <v>111321.48925000001</v>
      </c>
      <c r="P12" s="8">
        <f t="shared" si="6"/>
        <v>109215.52336800001</v>
      </c>
      <c r="Q12" s="1">
        <v>0</v>
      </c>
      <c r="R12" s="1">
        <v>0</v>
      </c>
      <c r="S12" s="1">
        <v>0</v>
      </c>
      <c r="X12" s="8"/>
    </row>
    <row r="13" spans="1:24" ht="21" customHeight="1">
      <c r="A13" s="1">
        <f t="shared" si="7"/>
        <v>6</v>
      </c>
      <c r="B13" s="5">
        <v>0</v>
      </c>
      <c r="C13" s="5">
        <v>0.04</v>
      </c>
      <c r="D13" s="5">
        <v>0.14</v>
      </c>
      <c r="F13" s="12">
        <v>0.1892</v>
      </c>
      <c r="G13" s="5">
        <f t="shared" si="1"/>
        <v>0.094</v>
      </c>
      <c r="H13" s="5">
        <f t="shared" si="0"/>
        <v>0.07</v>
      </c>
      <c r="I13" s="5">
        <f t="shared" si="0"/>
        <v>0.065</v>
      </c>
      <c r="J13" s="3">
        <f t="shared" si="2"/>
        <v>6</v>
      </c>
      <c r="K13" s="8">
        <f t="shared" si="8"/>
        <v>134010.80407240006</v>
      </c>
      <c r="L13" s="8">
        <f t="shared" si="3"/>
        <v>125383.15105000003</v>
      </c>
      <c r="M13" s="8">
        <f t="shared" si="3"/>
        <v>138469.681413</v>
      </c>
      <c r="N13" s="8">
        <f t="shared" si="4"/>
        <v>134010.80407240006</v>
      </c>
      <c r="O13" s="8">
        <f t="shared" si="5"/>
        <v>120367.82500800003</v>
      </c>
      <c r="P13" s="8">
        <f t="shared" si="6"/>
        <v>119083.92601518001</v>
      </c>
      <c r="Q13" s="1">
        <v>0</v>
      </c>
      <c r="R13" s="1">
        <v>0</v>
      </c>
      <c r="S13" s="1">
        <v>0</v>
      </c>
      <c r="X13" s="8"/>
    </row>
    <row r="14" spans="1:24" ht="15">
      <c r="A14" s="1">
        <f t="shared" si="7"/>
        <v>7</v>
      </c>
      <c r="B14" s="5">
        <v>0</v>
      </c>
      <c r="C14" s="5">
        <v>0.03</v>
      </c>
      <c r="D14" s="5">
        <v>0.12</v>
      </c>
      <c r="F14" s="12">
        <v>0.012</v>
      </c>
      <c r="G14" s="5">
        <f t="shared" si="1"/>
        <v>0.012</v>
      </c>
      <c r="H14" s="5">
        <f t="shared" si="0"/>
        <v>0.012</v>
      </c>
      <c r="I14" s="5">
        <f t="shared" si="0"/>
        <v>0.012</v>
      </c>
      <c r="J14" s="3">
        <f t="shared" si="2"/>
        <v>7</v>
      </c>
      <c r="K14" s="8">
        <f t="shared" si="8"/>
        <v>135618.93372126887</v>
      </c>
      <c r="L14" s="8">
        <f t="shared" si="3"/>
        <v>126887.74886260003</v>
      </c>
      <c r="M14" s="8">
        <f t="shared" si="3"/>
        <v>140131.31758995602</v>
      </c>
      <c r="N14" s="8">
        <f t="shared" si="4"/>
        <v>135618.93372126887</v>
      </c>
      <c r="O14" s="8">
        <f t="shared" si="5"/>
        <v>123081.11639672202</v>
      </c>
      <c r="P14" s="8">
        <f t="shared" si="6"/>
        <v>123315.5594791613</v>
      </c>
      <c r="Q14" s="1">
        <v>0</v>
      </c>
      <c r="R14" s="1">
        <v>0</v>
      </c>
      <c r="S14" s="1">
        <v>0</v>
      </c>
      <c r="X14" s="8"/>
    </row>
    <row r="15" spans="1:24" ht="15">
      <c r="A15" s="1">
        <f t="shared" si="7"/>
        <v>8</v>
      </c>
      <c r="B15" s="5"/>
      <c r="C15" s="5">
        <v>0.015</v>
      </c>
      <c r="D15" s="5">
        <v>0.11</v>
      </c>
      <c r="F15" s="12">
        <v>-0.1336</v>
      </c>
      <c r="G15" s="5">
        <f t="shared" si="1"/>
        <v>0</v>
      </c>
      <c r="H15" s="5">
        <f t="shared" si="0"/>
        <v>0</v>
      </c>
      <c r="I15" s="5">
        <f t="shared" si="0"/>
        <v>0</v>
      </c>
      <c r="J15" s="3">
        <f t="shared" si="2"/>
        <v>8</v>
      </c>
      <c r="K15" s="8">
        <f t="shared" si="8"/>
        <v>135618.93372126887</v>
      </c>
      <c r="L15" s="8">
        <f t="shared" si="3"/>
        <v>126887.74886260003</v>
      </c>
      <c r="M15" s="8">
        <f t="shared" si="3"/>
        <v>140131.31758995602</v>
      </c>
      <c r="N15" s="8">
        <f t="shared" si="4"/>
        <v>135618.93372126887</v>
      </c>
      <c r="O15" s="8">
        <f t="shared" si="5"/>
        <v>124984.43262966102</v>
      </c>
      <c r="P15" s="8">
        <f t="shared" si="6"/>
        <v>124716.87265506086</v>
      </c>
      <c r="Q15" s="1">
        <v>0</v>
      </c>
      <c r="R15" s="1">
        <v>0</v>
      </c>
      <c r="S15" s="1">
        <v>0</v>
      </c>
      <c r="X15" s="8"/>
    </row>
    <row r="16" spans="1:24" ht="15">
      <c r="A16" s="1">
        <f t="shared" si="7"/>
        <v>9</v>
      </c>
      <c r="B16" s="5"/>
      <c r="C16" s="5">
        <v>0</v>
      </c>
      <c r="D16" s="5">
        <v>0.1</v>
      </c>
      <c r="F16" s="12">
        <v>-0.1782</v>
      </c>
      <c r="G16" s="5">
        <f t="shared" si="1"/>
        <v>0</v>
      </c>
      <c r="H16" s="5">
        <f t="shared" si="0"/>
        <v>0</v>
      </c>
      <c r="I16" s="5">
        <f t="shared" si="0"/>
        <v>0</v>
      </c>
      <c r="J16" s="3">
        <f t="shared" si="2"/>
        <v>9</v>
      </c>
      <c r="K16" s="8">
        <f t="shared" si="8"/>
        <v>135618.93372126887</v>
      </c>
      <c r="L16" s="8">
        <f t="shared" si="3"/>
        <v>126887.74886260003</v>
      </c>
      <c r="M16" s="8">
        <f t="shared" si="3"/>
        <v>140131.31758995602</v>
      </c>
      <c r="N16" s="8">
        <f t="shared" si="4"/>
        <v>135618.93372126887</v>
      </c>
      <c r="O16" s="8">
        <f t="shared" si="5"/>
        <v>126887.74886260003</v>
      </c>
      <c r="P16" s="8">
        <f t="shared" si="6"/>
        <v>126118.18583096041</v>
      </c>
      <c r="Q16" s="1">
        <v>0</v>
      </c>
      <c r="R16" s="1">
        <v>0</v>
      </c>
      <c r="S16" s="1">
        <v>0</v>
      </c>
      <c r="X16" s="8"/>
    </row>
    <row r="17" spans="1:24" ht="15">
      <c r="A17" s="1">
        <f t="shared" si="7"/>
        <v>10</v>
      </c>
      <c r="B17" s="5"/>
      <c r="C17" s="5">
        <v>0</v>
      </c>
      <c r="D17" s="5">
        <v>0.06</v>
      </c>
      <c r="F17" s="12">
        <v>0.1429</v>
      </c>
      <c r="G17" s="5">
        <f t="shared" si="1"/>
        <v>0.094</v>
      </c>
      <c r="H17" s="5">
        <f t="shared" si="0"/>
        <v>0.07</v>
      </c>
      <c r="I17" s="5">
        <f t="shared" si="0"/>
        <v>0.065</v>
      </c>
      <c r="J17" s="3">
        <f t="shared" si="2"/>
        <v>10</v>
      </c>
      <c r="K17" s="8">
        <f t="shared" si="8"/>
        <v>148367.11349106816</v>
      </c>
      <c r="L17" s="8">
        <f t="shared" si="3"/>
        <v>135769.89128298205</v>
      </c>
      <c r="M17" s="8">
        <f t="shared" si="3"/>
        <v>149239.85323330315</v>
      </c>
      <c r="N17" s="8">
        <f t="shared" si="4"/>
        <v>148367.11349106816</v>
      </c>
      <c r="O17" s="8">
        <f t="shared" si="5"/>
        <v>135769.89128298205</v>
      </c>
      <c r="P17" s="8">
        <f t="shared" si="6"/>
        <v>140285.46203930496</v>
      </c>
      <c r="Q17" s="1">
        <v>0</v>
      </c>
      <c r="R17" s="1">
        <v>0</v>
      </c>
      <c r="S17" s="1">
        <v>0</v>
      </c>
      <c r="X17" s="8"/>
    </row>
    <row r="18" spans="1:24" ht="21" customHeight="1">
      <c r="A18" s="1">
        <f t="shared" si="7"/>
        <v>11</v>
      </c>
      <c r="B18" s="5"/>
      <c r="C18" s="5"/>
      <c r="D18" s="5">
        <v>0.04</v>
      </c>
      <c r="F18" s="12">
        <v>0.1133</v>
      </c>
      <c r="G18" s="5">
        <f t="shared" si="1"/>
        <v>0.094</v>
      </c>
      <c r="H18" s="5">
        <f t="shared" si="0"/>
        <v>0.07</v>
      </c>
      <c r="I18" s="5">
        <f t="shared" si="0"/>
        <v>0.065</v>
      </c>
      <c r="J18" s="3">
        <f t="shared" si="2"/>
        <v>11</v>
      </c>
      <c r="K18" s="8">
        <f t="shared" si="8"/>
        <v>162313.62215922857</v>
      </c>
      <c r="L18" s="8">
        <f t="shared" si="3"/>
        <v>145273.7836727908</v>
      </c>
      <c r="M18" s="8">
        <f t="shared" si="3"/>
        <v>158940.44369346785</v>
      </c>
      <c r="N18" s="8">
        <f t="shared" si="4"/>
        <v>162313.62215922857</v>
      </c>
      <c r="O18" s="8">
        <f t="shared" si="5"/>
        <v>145273.7836727908</v>
      </c>
      <c r="P18" s="8">
        <f t="shared" si="6"/>
        <v>152582.82594572913</v>
      </c>
      <c r="Q18" s="1">
        <v>0</v>
      </c>
      <c r="R18" s="1">
        <v>0</v>
      </c>
      <c r="S18" s="1">
        <v>0</v>
      </c>
      <c r="X18" s="8"/>
    </row>
    <row r="19" spans="1:24" ht="15">
      <c r="A19" s="1">
        <f t="shared" si="7"/>
        <v>12</v>
      </c>
      <c r="B19" s="5"/>
      <c r="C19" s="5"/>
      <c r="D19" s="5">
        <v>0.03</v>
      </c>
      <c r="F19" s="12">
        <v>0.0615</v>
      </c>
      <c r="G19" s="5">
        <f t="shared" si="1"/>
        <v>0.0615</v>
      </c>
      <c r="H19" s="5">
        <f t="shared" si="0"/>
        <v>0.0615</v>
      </c>
      <c r="I19" s="5">
        <f t="shared" si="0"/>
        <v>0.0615</v>
      </c>
      <c r="J19" s="3">
        <f t="shared" si="2"/>
        <v>12</v>
      </c>
      <c r="K19" s="8">
        <f t="shared" si="8"/>
        <v>172295.90992202115</v>
      </c>
      <c r="L19" s="8">
        <f t="shared" si="3"/>
        <v>154208.12136866746</v>
      </c>
      <c r="M19" s="8">
        <f t="shared" si="3"/>
        <v>168715.28098061614</v>
      </c>
      <c r="N19" s="8">
        <f t="shared" si="4"/>
        <v>172295.90992202115</v>
      </c>
      <c r="O19" s="8">
        <f t="shared" si="5"/>
        <v>154208.12136866746</v>
      </c>
      <c r="P19" s="8">
        <f t="shared" si="6"/>
        <v>163653.82255119766</v>
      </c>
      <c r="Q19" s="1">
        <v>0</v>
      </c>
      <c r="R19" s="1">
        <v>0</v>
      </c>
      <c r="S19" s="1">
        <v>0</v>
      </c>
      <c r="X19" s="8"/>
    </row>
    <row r="20" spans="1:24" ht="15">
      <c r="A20" s="1">
        <f t="shared" si="7"/>
        <v>13</v>
      </c>
      <c r="B20" s="5"/>
      <c r="C20" s="5"/>
      <c r="D20" s="5">
        <v>0.02</v>
      </c>
      <c r="F20" s="12">
        <v>0.1044</v>
      </c>
      <c r="G20" s="5">
        <f t="shared" si="1"/>
        <v>0.094</v>
      </c>
      <c r="H20" s="5">
        <f t="shared" si="0"/>
        <v>0.07</v>
      </c>
      <c r="I20" s="5">
        <f t="shared" si="0"/>
        <v>0.065</v>
      </c>
      <c r="J20" s="3">
        <f t="shared" si="2"/>
        <v>13</v>
      </c>
      <c r="K20" s="8">
        <f t="shared" si="8"/>
        <v>188491.72545469116</v>
      </c>
      <c r="L20" s="8">
        <f t="shared" si="3"/>
        <v>165002.6898644742</v>
      </c>
      <c r="M20" s="8">
        <f t="shared" si="3"/>
        <v>179681.77424435617</v>
      </c>
      <c r="N20" s="8">
        <f t="shared" si="4"/>
        <v>188491.72545469116</v>
      </c>
      <c r="O20" s="8">
        <f t="shared" si="5"/>
        <v>165002.6898644742</v>
      </c>
      <c r="P20" s="8">
        <f t="shared" si="6"/>
        <v>176088.13875946906</v>
      </c>
      <c r="Q20" s="1">
        <v>0</v>
      </c>
      <c r="R20" s="1">
        <v>0</v>
      </c>
      <c r="S20" s="1">
        <v>0</v>
      </c>
      <c r="X20" s="8"/>
    </row>
    <row r="21" spans="1:24" ht="15">
      <c r="A21" s="1">
        <f t="shared" si="7"/>
        <v>14</v>
      </c>
      <c r="B21" s="5"/>
      <c r="C21" s="5"/>
      <c r="D21" s="5">
        <v>0.01</v>
      </c>
      <c r="F21" s="12">
        <v>-0.0725</v>
      </c>
      <c r="G21" s="5">
        <f t="shared" si="1"/>
        <v>0</v>
      </c>
      <c r="H21" s="5">
        <f t="shared" si="0"/>
        <v>0</v>
      </c>
      <c r="I21" s="5">
        <f t="shared" si="0"/>
        <v>0</v>
      </c>
      <c r="J21" s="3">
        <f t="shared" si="2"/>
        <v>14</v>
      </c>
      <c r="K21" s="8">
        <f t="shared" si="8"/>
        <v>188491.72545469116</v>
      </c>
      <c r="L21" s="8">
        <f t="shared" si="3"/>
        <v>165002.6898644742</v>
      </c>
      <c r="M21" s="8">
        <f t="shared" si="3"/>
        <v>179681.77424435617</v>
      </c>
      <c r="N21" s="8">
        <f t="shared" si="4"/>
        <v>188491.72545469116</v>
      </c>
      <c r="O21" s="8">
        <f t="shared" si="5"/>
        <v>165002.6898644742</v>
      </c>
      <c r="P21" s="8">
        <f t="shared" si="6"/>
        <v>177884.95650191262</v>
      </c>
      <c r="Q21" s="1">
        <v>0</v>
      </c>
      <c r="R21" s="1">
        <v>0</v>
      </c>
      <c r="S21" s="1">
        <v>0</v>
      </c>
      <c r="X21" s="8"/>
    </row>
    <row r="22" spans="1:24" ht="15">
      <c r="A22" s="1">
        <f t="shared" si="7"/>
        <v>15</v>
      </c>
      <c r="B22" s="5"/>
      <c r="C22" s="5"/>
      <c r="D22" s="5"/>
      <c r="F22" s="12">
        <v>-0.4489</v>
      </c>
      <c r="G22" s="5">
        <f t="shared" si="1"/>
        <v>0</v>
      </c>
      <c r="H22" s="5">
        <f t="shared" si="0"/>
        <v>0</v>
      </c>
      <c r="I22" s="5">
        <f t="shared" si="0"/>
        <v>0</v>
      </c>
      <c r="J22" s="3">
        <f t="shared" si="2"/>
        <v>15</v>
      </c>
      <c r="K22" s="8">
        <f t="shared" si="8"/>
        <v>188491.72545469116</v>
      </c>
      <c r="L22" s="8">
        <f t="shared" si="3"/>
        <v>165002.6898644742</v>
      </c>
      <c r="M22" s="8">
        <f t="shared" si="3"/>
        <v>179681.77424435617</v>
      </c>
      <c r="N22" s="8">
        <f t="shared" si="4"/>
        <v>188491.72545469116</v>
      </c>
      <c r="O22" s="8">
        <f t="shared" si="5"/>
        <v>165002.6898644742</v>
      </c>
      <c r="P22" s="8">
        <f t="shared" si="6"/>
        <v>179681.77424435617</v>
      </c>
      <c r="Q22" s="8">
        <f>N22</f>
        <v>188491.72545469116</v>
      </c>
      <c r="R22" s="8">
        <f>O22</f>
        <v>165002.6898644742</v>
      </c>
      <c r="S22" s="8">
        <f>P22</f>
        <v>179681.77424435617</v>
      </c>
      <c r="X22" s="8"/>
    </row>
    <row r="23" ht="15">
      <c r="F23" s="5"/>
    </row>
    <row r="24" spans="6:16" ht="15">
      <c r="F24" s="5"/>
      <c r="G24" s="19" t="s">
        <v>18</v>
      </c>
      <c r="H24" s="19"/>
      <c r="I24" s="19"/>
      <c r="J24" s="19"/>
      <c r="K24" s="19" t="s">
        <v>16</v>
      </c>
      <c r="L24" s="19"/>
      <c r="M24" s="19"/>
      <c r="N24" s="5">
        <f>IRR(Q8:Q22)</f>
        <v>0.04631809243792379</v>
      </c>
      <c r="O24" s="5">
        <f>IRR(R8:R22)</f>
        <v>0.03641830106876624</v>
      </c>
      <c r="P24" s="5">
        <f>IRR(S8:S22)</f>
        <v>0.04274678402185784</v>
      </c>
    </row>
    <row r="25" ht="47.25" customHeight="1">
      <c r="F25" s="5"/>
    </row>
    <row r="26" spans="2:16" ht="15">
      <c r="B26" s="17" t="s">
        <v>19</v>
      </c>
      <c r="C26" s="18"/>
      <c r="D26" s="18"/>
      <c r="E26" s="18"/>
      <c r="F26" s="18"/>
      <c r="G26" s="18"/>
      <c r="H26" s="18"/>
      <c r="I26" s="18"/>
      <c r="J26" s="18"/>
      <c r="K26" s="18"/>
      <c r="L26" s="18"/>
      <c r="M26" s="18"/>
      <c r="N26" s="18"/>
      <c r="O26" s="18"/>
      <c r="P26" s="18"/>
    </row>
    <row r="27" spans="2:16" ht="55.5" customHeight="1">
      <c r="B27" s="18"/>
      <c r="C27" s="18"/>
      <c r="D27" s="18"/>
      <c r="E27" s="18"/>
      <c r="F27" s="18"/>
      <c r="G27" s="18"/>
      <c r="H27" s="18"/>
      <c r="I27" s="18"/>
      <c r="J27" s="18"/>
      <c r="K27" s="18"/>
      <c r="L27" s="18"/>
      <c r="M27" s="18"/>
      <c r="N27" s="18"/>
      <c r="O27" s="18"/>
      <c r="P27" s="18"/>
    </row>
    <row r="28" ht="15">
      <c r="F28" s="5"/>
    </row>
    <row r="29" spans="2:6" ht="15">
      <c r="B29" s="9"/>
      <c r="F29" s="5"/>
    </row>
    <row r="30" ht="15">
      <c r="F30" s="5"/>
    </row>
    <row r="31" ht="15">
      <c r="F31" s="5"/>
    </row>
  </sheetData>
  <sheetProtection/>
  <mergeCells count="12">
    <mergeCell ref="B26:P27"/>
    <mergeCell ref="N5:P5"/>
    <mergeCell ref="N6:P6"/>
    <mergeCell ref="K24:M24"/>
    <mergeCell ref="Q6:S6"/>
    <mergeCell ref="G24:J24"/>
    <mergeCell ref="A2:P2"/>
    <mergeCell ref="G6:I6"/>
    <mergeCell ref="K6:M6"/>
    <mergeCell ref="K5:M5"/>
    <mergeCell ref="F4:G4"/>
    <mergeCell ref="A1:P1"/>
  </mergeCells>
  <printOptions/>
  <pageMargins left="0.5" right="0.75" top="0.5" bottom="0.5" header="0.5" footer="0.25"/>
  <pageSetup fitToHeight="1" fitToWidth="1" horizontalDpi="600" verticalDpi="600" orientation="landscape" scale="9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ImagiSOFT,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J. Prestwich, ImagiSOFT</dc:creator>
  <cp:keywords/>
  <dc:description/>
  <cp:lastModifiedBy>Michael J. Prestwich, ImagiSOFT</cp:lastModifiedBy>
  <cp:lastPrinted>2009-01-20T16:47:10Z</cp:lastPrinted>
  <dcterms:created xsi:type="dcterms:W3CDTF">2009-01-20T14:37:37Z</dcterms:created>
  <dcterms:modified xsi:type="dcterms:W3CDTF">2009-03-26T18:50:03Z</dcterms:modified>
  <cp:category/>
  <cp:version/>
  <cp:contentType/>
  <cp:contentStatus/>
</cp:coreProperties>
</file>